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1"/>
  </bookViews>
  <sheets>
    <sheet name="Budget " sheetId="1" r:id="rId1"/>
    <sheet name="Guidance " sheetId="2" r:id="rId2"/>
    <sheet name="Example 1" sheetId="3" r:id="rId3"/>
    <sheet name="Example 2" sheetId="4" r:id="rId4"/>
    <sheet name="Example 3" sheetId="5" r:id="rId5"/>
  </sheets>
  <definedNames/>
  <calcPr fullCalcOnLoad="1"/>
</workbook>
</file>

<file path=xl/sharedStrings.xml><?xml version="1.0" encoding="utf-8"?>
<sst xmlns="http://schemas.openxmlformats.org/spreadsheetml/2006/main" count="244" uniqueCount="70">
  <si>
    <t>Category</t>
  </si>
  <si>
    <t xml:space="preserve">Faculty </t>
  </si>
  <si>
    <t>Academic Support Staff</t>
  </si>
  <si>
    <t>Research Associate</t>
  </si>
  <si>
    <t xml:space="preserve">Admin &amp; Clerical </t>
  </si>
  <si>
    <t>Non-Acad Professional</t>
  </si>
  <si>
    <t>Technician</t>
  </si>
  <si>
    <t>Subtotal Personnel</t>
  </si>
  <si>
    <t>Fringe Benefits</t>
  </si>
  <si>
    <t>Total Personnel</t>
  </si>
  <si>
    <t>General Supplies</t>
  </si>
  <si>
    <t>Internal Services</t>
  </si>
  <si>
    <t>Outside Services</t>
  </si>
  <si>
    <t>Travel &amp; Expenses</t>
  </si>
  <si>
    <t>Bottomline</t>
  </si>
  <si>
    <t>Total Other Costs</t>
  </si>
  <si>
    <t>BUDGET</t>
  </si>
  <si>
    <t>Taxes &amp; Licenses</t>
  </si>
  <si>
    <t>Communications and Shipping</t>
  </si>
  <si>
    <t>Scholarships &amp; Training</t>
  </si>
  <si>
    <t>Rentals</t>
  </si>
  <si>
    <t>Maintenance &amp; Repairs</t>
  </si>
  <si>
    <t>DIRECT COST SUBTOTAL</t>
  </si>
  <si>
    <t>GRAND TOTAL</t>
  </si>
  <si>
    <t>Account Code</t>
  </si>
  <si>
    <t>F&amp;A/IDC/Overhead</t>
  </si>
  <si>
    <t>Outside Services Excluded from F&amp;A</t>
  </si>
  <si>
    <t>Undergraduates</t>
  </si>
  <si>
    <t>Post Docs/Research Scholars</t>
  </si>
  <si>
    <t>51Z000</t>
  </si>
  <si>
    <t>Department</t>
  </si>
  <si>
    <t>Speedtype</t>
  </si>
  <si>
    <t>PI (EMPLID)</t>
  </si>
  <si>
    <t xml:space="preserve">Totals for Entire Award </t>
  </si>
  <si>
    <t>Tuition Remission (Graduate Stipend)</t>
  </si>
  <si>
    <t>Tuition Excluded from F&amp; A</t>
  </si>
  <si>
    <t>Equipment Excluded from F&amp;A</t>
  </si>
  <si>
    <t xml:space="preserve">2. Only the total for each type of account is needed. </t>
  </si>
  <si>
    <t>General Guidance</t>
  </si>
  <si>
    <t>Undergraduate Stipends</t>
  </si>
  <si>
    <t xml:space="preserve">6. Use 572000 for stipents on training grants. </t>
  </si>
  <si>
    <t xml:space="preserve">7.  Use 572250 for all tuition. </t>
  </si>
  <si>
    <t>8. https://case.edu/erpfinancials/sites/default/files/2018-05/expaccounts.pdf  this is a link to all expense accounts</t>
  </si>
  <si>
    <t>Subcontract Guidance</t>
  </si>
  <si>
    <t>5. Use 512250  Tuition Remission (Graduate Stipend) for graduate students who are NOT on a training grant.</t>
  </si>
  <si>
    <t xml:space="preserve">1. Use 533000 Outside Services for the first $25K of a subcontract. </t>
  </si>
  <si>
    <t xml:space="preserve">2. Use 533000 Outside Services Excluded from F &amp; A for the remainder of the subcontract amount. </t>
  </si>
  <si>
    <t>3. If you have additional accounts needed add additional columns using the copy function. Be sure the function for the total column adds correctly.</t>
  </si>
  <si>
    <t>Subcontractor(if applicable)</t>
  </si>
  <si>
    <t>new</t>
  </si>
  <si>
    <t>Miami University</t>
  </si>
  <si>
    <t>Cleveland State University</t>
  </si>
  <si>
    <t>10. Bottom line should not be used to set up a sponsored project.</t>
  </si>
  <si>
    <t>11. This can be used for rebudgets as well. In those cases the total should be zero. See example 3.</t>
  </si>
  <si>
    <t>RES123456</t>
  </si>
  <si>
    <t xml:space="preserve">This is for a set up where the speedtype is known. </t>
  </si>
  <si>
    <t>This is a rebudget request to create a new subcontract.</t>
  </si>
  <si>
    <t>123456</t>
  </si>
  <si>
    <t>698245</t>
  </si>
  <si>
    <t>RES456789</t>
  </si>
  <si>
    <t>New</t>
  </si>
  <si>
    <t>Ohio State University</t>
  </si>
  <si>
    <t xml:space="preserve">1. A separated column should be completed for each speedype needed including subcontracts. </t>
  </si>
  <si>
    <t>4. The spreadsheet is set up to calculate IDC correctly.</t>
  </si>
  <si>
    <t>9. If this is a new set up use "new" for row 6.</t>
  </si>
  <si>
    <t>This is an example of the set up of a new award with a subaccount in a different department and two subcontracts. The total award is 323,378</t>
  </si>
  <si>
    <t>12. Fringe and IDC fields are editable and can be updated as needed based on the sponsor.</t>
  </si>
  <si>
    <t>3. The subcontractees costs, both direct and indirect, should be listed in outside services. The indirect line item on the spreadsheet is for CWRU's IDC.</t>
  </si>
  <si>
    <t>Rebudget Guidance</t>
  </si>
  <si>
    <t>1. For rebudgets between two or more speedtypes the total in cell D39 should equal zero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</si>
</sst>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#,##0.000_);[Red]\(#,##0.000\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&quot;$&quot;#,##0\ ;\(&quot;$&quot;#,##0\)"/>
    <numFmt numFmtId="175" formatCode="&quot;$&quot;#,##0"/>
    <numFmt numFmtId="176" formatCode="_(* #,##0.0_);_(* \(#,##0.0\);_(* &quot;-&quot;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_(* #,##0.000_);_(* \(#,##0.000\);_(* &quot;-&quot;???_);_(@_)"/>
    <numFmt numFmtId="183" formatCode="[$-409]dddd\,\ mmmm\ dd\,\ yyyy"/>
    <numFmt numFmtId="184" formatCode="[$-409]mmmm\ d\,\ yyyy;@"/>
    <numFmt numFmtId="185" formatCode="_(&quot;$&quot;* #,##0.0_);_(&quot;$&quot;* \(#,##0.0\);_(&quot;$&quot;* &quot;-&quot;?_);_(@_)"/>
  </numFmts>
  <fonts count="43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1" fontId="23" fillId="0" borderId="0" xfId="44" applyNumberFormat="1" applyFont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171" fontId="22" fillId="0" borderId="10" xfId="44" applyNumberFormat="1" applyFont="1" applyBorder="1" applyAlignment="1">
      <alignment vertical="center"/>
    </xf>
    <xf numFmtId="171" fontId="22" fillId="0" borderId="0" xfId="44" applyNumberFormat="1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171" fontId="22" fillId="0" borderId="13" xfId="44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171" fontId="41" fillId="0" borderId="0" xfId="0" applyNumberFormat="1" applyFont="1" applyFill="1" applyAlignment="1">
      <alignment vertical="center"/>
    </xf>
    <xf numFmtId="171" fontId="22" fillId="0" borderId="0" xfId="0" applyNumberFormat="1" applyFont="1" applyBorder="1" applyAlignment="1">
      <alignment horizontal="center" vertical="center"/>
    </xf>
    <xf numFmtId="171" fontId="22" fillId="34" borderId="0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/>
    </xf>
    <xf numFmtId="171" fontId="22" fillId="34" borderId="10" xfId="44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" fontId="22" fillId="0" borderId="11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2" fillId="35" borderId="11" xfId="0" applyFont="1" applyFill="1" applyBorder="1" applyAlignment="1">
      <alignment vertical="center"/>
    </xf>
    <xf numFmtId="0" fontId="22" fillId="35" borderId="0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171" fontId="22" fillId="35" borderId="0" xfId="0" applyNumberFormat="1" applyFont="1" applyFill="1" applyBorder="1" applyAlignment="1">
      <alignment horizontal="center" vertical="center"/>
    </xf>
    <xf numFmtId="171" fontId="23" fillId="35" borderId="0" xfId="44" applyNumberFormat="1" applyFont="1" applyFill="1" applyAlignment="1">
      <alignment vertical="center"/>
    </xf>
    <xf numFmtId="0" fontId="23" fillId="35" borderId="0" xfId="0" applyFont="1" applyFill="1" applyAlignment="1">
      <alignment vertical="center"/>
    </xf>
    <xf numFmtId="1" fontId="23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0"/>
  <sheetViews>
    <sheetView zoomScalePageLayoutView="0" workbookViewId="0" topLeftCell="A13">
      <selection activeCell="E7" sqref="E7"/>
    </sheetView>
  </sheetViews>
  <sheetFormatPr defaultColWidth="9.140625" defaultRowHeight="12.75"/>
  <cols>
    <col min="1" max="1" width="35.00390625" style="2" bestFit="1" customWidth="1"/>
    <col min="2" max="2" width="7.57421875" style="2" customWidth="1"/>
    <col min="3" max="3" width="8.7109375" style="2" bestFit="1" customWidth="1"/>
    <col min="4" max="4" width="28.421875" style="2" customWidth="1"/>
    <col min="5" max="10" width="25.7109375" style="2" customWidth="1"/>
    <col min="11" max="16384" width="9.140625" style="2" customWidth="1"/>
  </cols>
  <sheetData>
    <row r="3" ht="15.75" thickBot="1"/>
    <row r="4" spans="1:10" s="40" customFormat="1" ht="15">
      <c r="A4" s="52"/>
      <c r="B4" s="53"/>
      <c r="D4" s="54" t="s">
        <v>33</v>
      </c>
      <c r="E4" s="55" t="s">
        <v>32</v>
      </c>
      <c r="F4" s="55" t="s">
        <v>32</v>
      </c>
      <c r="G4" s="55" t="s">
        <v>32</v>
      </c>
      <c r="H4" s="55" t="s">
        <v>32</v>
      </c>
      <c r="I4" s="55" t="s">
        <v>32</v>
      </c>
      <c r="J4" s="55" t="s">
        <v>32</v>
      </c>
    </row>
    <row r="5" spans="1:10" s="40" customFormat="1" ht="30">
      <c r="A5" s="37" t="s">
        <v>0</v>
      </c>
      <c r="B5" s="38"/>
      <c r="C5" s="39" t="s">
        <v>24</v>
      </c>
      <c r="D5" s="39"/>
      <c r="E5" s="56" t="s">
        <v>30</v>
      </c>
      <c r="F5" s="56" t="s">
        <v>30</v>
      </c>
      <c r="G5" s="56" t="s">
        <v>30</v>
      </c>
      <c r="H5" s="56" t="s">
        <v>30</v>
      </c>
      <c r="I5" s="56" t="s">
        <v>30</v>
      </c>
      <c r="J5" s="56" t="s">
        <v>30</v>
      </c>
    </row>
    <row r="6" spans="1:10" ht="15">
      <c r="A6" s="3"/>
      <c r="B6" s="4"/>
      <c r="C6" s="5"/>
      <c r="D6" s="5"/>
      <c r="E6" s="35" t="s">
        <v>31</v>
      </c>
      <c r="F6" s="51" t="s">
        <v>31</v>
      </c>
      <c r="G6" s="51" t="s">
        <v>31</v>
      </c>
      <c r="H6" s="51" t="s">
        <v>31</v>
      </c>
      <c r="I6" s="51" t="s">
        <v>31</v>
      </c>
      <c r="J6" s="51" t="s">
        <v>31</v>
      </c>
    </row>
    <row r="7" spans="1:10" ht="15.75" thickBot="1">
      <c r="A7" s="6"/>
      <c r="B7" s="7"/>
      <c r="C7" s="7"/>
      <c r="D7" s="7"/>
      <c r="E7" s="8" t="s">
        <v>48</v>
      </c>
      <c r="F7" s="8" t="s">
        <v>48</v>
      </c>
      <c r="G7" s="8" t="s">
        <v>48</v>
      </c>
      <c r="H7" s="8" t="s">
        <v>48</v>
      </c>
      <c r="I7" s="8" t="s">
        <v>48</v>
      </c>
      <c r="J7" s="8" t="s">
        <v>48</v>
      </c>
    </row>
    <row r="8" spans="1:10" s="50" customFormat="1" ht="12" customHeight="1">
      <c r="A8" s="45" t="s">
        <v>1</v>
      </c>
      <c r="B8" s="46"/>
      <c r="C8" s="47">
        <v>511000</v>
      </c>
      <c r="D8" s="48">
        <f>SUM(E8:J8)</f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2.75" customHeight="1">
      <c r="A9" s="9" t="s">
        <v>2</v>
      </c>
      <c r="B9" s="10"/>
      <c r="C9" s="4">
        <v>512000</v>
      </c>
      <c r="D9" s="23">
        <f aca="true" t="shared" si="0" ref="D9:D17">SUM(E9:J9)</f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s="50" customFormat="1" ht="12.75" customHeight="1">
      <c r="A10" s="45" t="s">
        <v>34</v>
      </c>
      <c r="B10" s="46"/>
      <c r="C10" s="47">
        <v>512250</v>
      </c>
      <c r="D10" s="48">
        <f t="shared" si="0"/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5">
      <c r="A11" s="9" t="s">
        <v>3</v>
      </c>
      <c r="B11" s="10"/>
      <c r="C11" s="4">
        <v>513000</v>
      </c>
      <c r="D11" s="23">
        <f t="shared" si="0"/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s="50" customFormat="1" ht="15">
      <c r="A12" s="45" t="s">
        <v>28</v>
      </c>
      <c r="B12" s="46"/>
      <c r="C12" s="47">
        <v>513200</v>
      </c>
      <c r="D12" s="48">
        <f t="shared" si="0"/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5">
      <c r="A13" s="9" t="s">
        <v>27</v>
      </c>
      <c r="B13" s="10"/>
      <c r="C13" s="4">
        <v>514000</v>
      </c>
      <c r="D13" s="23">
        <f t="shared" si="0"/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s="50" customFormat="1" ht="15">
      <c r="A14" s="45" t="s">
        <v>4</v>
      </c>
      <c r="B14" s="46"/>
      <c r="C14" s="47">
        <v>515000</v>
      </c>
      <c r="D14" s="48">
        <f t="shared" si="0"/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5">
      <c r="A15" s="9" t="s">
        <v>5</v>
      </c>
      <c r="B15" s="10"/>
      <c r="C15" s="4">
        <v>516000</v>
      </c>
      <c r="D15" s="23">
        <f t="shared" si="0"/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s="50" customFormat="1" ht="15.75" thickBot="1">
      <c r="A16" s="45" t="s">
        <v>6</v>
      </c>
      <c r="B16" s="46"/>
      <c r="C16" s="47">
        <v>517000</v>
      </c>
      <c r="D16" s="48">
        <f t="shared" si="0"/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5">
      <c r="A17" s="25" t="s">
        <v>7</v>
      </c>
      <c r="B17" s="26"/>
      <c r="C17" s="27"/>
      <c r="D17" s="24">
        <f t="shared" si="0"/>
        <v>0</v>
      </c>
      <c r="E17" s="28">
        <f aca="true" t="shared" si="1" ref="E17:J17">SUM(E8:E16)</f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</row>
    <row r="18" spans="1:10" ht="15">
      <c r="A18" s="9"/>
      <c r="B18" s="10"/>
      <c r="C18" s="4"/>
      <c r="D18" s="4"/>
      <c r="E18" s="11"/>
      <c r="F18" s="11"/>
      <c r="G18" s="11"/>
      <c r="H18" s="11"/>
      <c r="I18" s="11"/>
      <c r="J18" s="11"/>
    </row>
    <row r="19" spans="1:10" ht="15.75" thickBot="1">
      <c r="A19" s="9" t="s">
        <v>8</v>
      </c>
      <c r="B19" s="12">
        <v>28</v>
      </c>
      <c r="C19" s="4" t="s">
        <v>29</v>
      </c>
      <c r="D19" s="23">
        <f>SUM(E19:J19)</f>
        <v>0</v>
      </c>
      <c r="E19" s="11">
        <f aca="true" t="shared" si="2" ref="E19:J19">(E17-E9-E13-E12)*$B$19%</f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</row>
    <row r="20" spans="1:10" ht="15">
      <c r="A20" s="25" t="s">
        <v>9</v>
      </c>
      <c r="B20" s="26"/>
      <c r="C20" s="27"/>
      <c r="D20" s="27"/>
      <c r="E20" s="28">
        <f aca="true" t="shared" si="3" ref="E20:J20">SUM(E17:E19)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</row>
    <row r="21" spans="1:10" ht="15">
      <c r="A21" s="9"/>
      <c r="B21" s="10"/>
      <c r="C21" s="4"/>
      <c r="D21" s="4"/>
      <c r="E21" s="11"/>
      <c r="F21" s="11"/>
      <c r="G21" s="11"/>
      <c r="H21" s="11"/>
      <c r="I21" s="11"/>
      <c r="J21" s="11"/>
    </row>
    <row r="22" spans="1:10" s="50" customFormat="1" ht="12.75" customHeight="1">
      <c r="A22" s="45" t="s">
        <v>10</v>
      </c>
      <c r="B22" s="46"/>
      <c r="C22" s="47">
        <v>531000</v>
      </c>
      <c r="D22" s="48">
        <f>SUM(E22:J22)</f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2.75" customHeight="1">
      <c r="A23" s="9" t="s">
        <v>11</v>
      </c>
      <c r="B23" s="10"/>
      <c r="C23" s="4">
        <v>532000</v>
      </c>
      <c r="D23" s="23">
        <f aca="true" t="shared" si="4" ref="D23:D35">SUM(E23:J23)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50" customFormat="1" ht="15">
      <c r="A24" s="45" t="s">
        <v>12</v>
      </c>
      <c r="B24" s="46"/>
      <c r="C24" s="47">
        <v>533000</v>
      </c>
      <c r="D24" s="48">
        <f t="shared" si="4"/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5">
      <c r="A25" s="9" t="s">
        <v>26</v>
      </c>
      <c r="B25" s="10"/>
      <c r="C25" s="4">
        <v>533000</v>
      </c>
      <c r="D25" s="23">
        <f t="shared" si="4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s="50" customFormat="1" ht="12.75" customHeight="1">
      <c r="A26" s="45" t="s">
        <v>13</v>
      </c>
      <c r="B26" s="46"/>
      <c r="C26" s="47">
        <v>534000</v>
      </c>
      <c r="D26" s="48">
        <f t="shared" si="4"/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2.75" customHeight="1">
      <c r="A27" s="9" t="s">
        <v>18</v>
      </c>
      <c r="B27" s="10"/>
      <c r="C27" s="4">
        <v>535000</v>
      </c>
      <c r="D27" s="23">
        <f t="shared" si="4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s="50" customFormat="1" ht="12.75" customHeight="1">
      <c r="A28" s="45" t="s">
        <v>36</v>
      </c>
      <c r="B28" s="46"/>
      <c r="C28" s="47">
        <v>536000</v>
      </c>
      <c r="D28" s="48">
        <f t="shared" si="4"/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2.75" customHeight="1">
      <c r="A29" s="9" t="s">
        <v>20</v>
      </c>
      <c r="B29" s="10"/>
      <c r="C29" s="4">
        <v>537000</v>
      </c>
      <c r="D29" s="23">
        <f t="shared" si="4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s="50" customFormat="1" ht="12.75" customHeight="1">
      <c r="A30" s="45" t="s">
        <v>21</v>
      </c>
      <c r="B30" s="46"/>
      <c r="C30" s="47">
        <v>543000</v>
      </c>
      <c r="D30" s="48">
        <f t="shared" si="4"/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2.75" customHeight="1">
      <c r="A31" s="9" t="s">
        <v>17</v>
      </c>
      <c r="B31" s="10"/>
      <c r="C31" s="4">
        <v>555000</v>
      </c>
      <c r="D31" s="23">
        <f t="shared" si="4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s="50" customFormat="1" ht="12.75" customHeight="1">
      <c r="A32" s="45" t="s">
        <v>39</v>
      </c>
      <c r="B32" s="46"/>
      <c r="C32" s="47">
        <v>571200</v>
      </c>
      <c r="D32" s="48"/>
      <c r="E32" s="49"/>
      <c r="F32" s="49"/>
      <c r="G32" s="49"/>
      <c r="H32" s="49"/>
      <c r="I32" s="49"/>
      <c r="J32" s="49"/>
    </row>
    <row r="33" spans="1:10" ht="12.75" customHeight="1">
      <c r="A33" s="9" t="s">
        <v>19</v>
      </c>
      <c r="B33" s="10"/>
      <c r="C33" s="4">
        <v>572000</v>
      </c>
      <c r="D33" s="23">
        <f t="shared" si="4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s="50" customFormat="1" ht="12.75" customHeight="1">
      <c r="A34" s="45" t="s">
        <v>35</v>
      </c>
      <c r="B34" s="46"/>
      <c r="C34" s="47">
        <v>572200</v>
      </c>
      <c r="D34" s="48">
        <f t="shared" si="4"/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</row>
    <row r="35" spans="1:10" ht="13.5" customHeight="1" thickBot="1">
      <c r="A35" s="9" t="s">
        <v>14</v>
      </c>
      <c r="B35" s="10"/>
      <c r="C35" s="4" t="s">
        <v>16</v>
      </c>
      <c r="D35" s="23">
        <f t="shared" si="4"/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.75" thickBot="1">
      <c r="A36" s="25" t="s">
        <v>15</v>
      </c>
      <c r="B36" s="26"/>
      <c r="C36" s="27"/>
      <c r="D36" s="24">
        <f>SUM(E36:J36)</f>
        <v>0</v>
      </c>
      <c r="E36" s="28">
        <f aca="true" t="shared" si="5" ref="E36:J36">SUM(E22:E35)</f>
        <v>0</v>
      </c>
      <c r="F36" s="28">
        <f t="shared" si="5"/>
        <v>0</v>
      </c>
      <c r="G36" s="28">
        <f t="shared" si="5"/>
        <v>0</v>
      </c>
      <c r="H36" s="28">
        <f t="shared" si="5"/>
        <v>0</v>
      </c>
      <c r="I36" s="28">
        <f t="shared" si="5"/>
        <v>0</v>
      </c>
      <c r="J36" s="28">
        <f t="shared" si="5"/>
        <v>0</v>
      </c>
    </row>
    <row r="37" spans="1:10" ht="15">
      <c r="A37" s="13" t="s">
        <v>22</v>
      </c>
      <c r="B37" s="14"/>
      <c r="C37" s="1"/>
      <c r="D37" s="23">
        <f>SUM(E37:J37)</f>
        <v>0</v>
      </c>
      <c r="E37" s="15">
        <f aca="true" t="shared" si="6" ref="E37:J37">SUM(+E36+E20)</f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</row>
    <row r="38" spans="1:10" ht="15">
      <c r="A38" s="9" t="s">
        <v>25</v>
      </c>
      <c r="B38" s="12">
        <v>61</v>
      </c>
      <c r="C38" s="4">
        <v>538000</v>
      </c>
      <c r="D38" s="23">
        <f>SUM(E38:J38)</f>
        <v>0</v>
      </c>
      <c r="E38" s="16">
        <f aca="true" t="shared" si="7" ref="E38:J38">(E37-E10-E28-E25-E34)*$B$38%</f>
        <v>0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</row>
    <row r="39" spans="1:10" ht="15.75" thickBot="1">
      <c r="A39" s="17" t="s">
        <v>23</v>
      </c>
      <c r="B39" s="18"/>
      <c r="C39" s="18"/>
      <c r="D39" s="23">
        <f>SUM(E39:J39)</f>
        <v>0</v>
      </c>
      <c r="E39" s="19">
        <f aca="true" t="shared" si="8" ref="E39:J39">SUM(E37:E38)</f>
        <v>0</v>
      </c>
      <c r="F39" s="19">
        <f t="shared" si="8"/>
        <v>0</v>
      </c>
      <c r="G39" s="19">
        <f t="shared" si="8"/>
        <v>0</v>
      </c>
      <c r="H39" s="19">
        <f t="shared" si="8"/>
        <v>0</v>
      </c>
      <c r="I39" s="19">
        <f t="shared" si="8"/>
        <v>0</v>
      </c>
      <c r="J39" s="19">
        <f t="shared" si="8"/>
        <v>0</v>
      </c>
    </row>
    <row r="40" spans="1:5" ht="21" customHeight="1">
      <c r="A40" s="20"/>
      <c r="B40" s="21"/>
      <c r="C40" s="21"/>
      <c r="D40" s="21"/>
      <c r="E40" s="2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4">
      <selection activeCell="A6" sqref="A6"/>
    </sheetView>
  </sheetViews>
  <sheetFormatPr defaultColWidth="9.140625" defaultRowHeight="12.75"/>
  <cols>
    <col min="1" max="1" width="174.00390625" style="29" customWidth="1"/>
    <col min="2" max="16384" width="9.140625" style="29" customWidth="1"/>
  </cols>
  <sheetData>
    <row r="1" ht="12.75">
      <c r="A1" s="30" t="s">
        <v>38</v>
      </c>
    </row>
    <row r="2" ht="12.75">
      <c r="A2" s="31" t="s">
        <v>62</v>
      </c>
    </row>
    <row r="3" ht="12.75">
      <c r="A3" s="29" t="s">
        <v>37</v>
      </c>
    </row>
    <row r="4" ht="12.75">
      <c r="A4" s="29" t="s">
        <v>47</v>
      </c>
    </row>
    <row r="5" ht="12.75">
      <c r="A5" s="31" t="s">
        <v>63</v>
      </c>
    </row>
    <row r="6" ht="12.75">
      <c r="A6" s="31" t="s">
        <v>44</v>
      </c>
    </row>
    <row r="7" ht="12.75">
      <c r="A7" s="29" t="s">
        <v>40</v>
      </c>
    </row>
    <row r="8" ht="12.75">
      <c r="A8" s="29" t="s">
        <v>41</v>
      </c>
    </row>
    <row r="9" ht="12.75">
      <c r="A9" s="29" t="s">
        <v>42</v>
      </c>
    </row>
    <row r="10" ht="12.75">
      <c r="A10" s="31" t="s">
        <v>64</v>
      </c>
    </row>
    <row r="11" ht="12.75">
      <c r="A11" s="31" t="s">
        <v>52</v>
      </c>
    </row>
    <row r="12" ht="12.75">
      <c r="A12" s="31" t="s">
        <v>53</v>
      </c>
    </row>
    <row r="13" ht="12.75">
      <c r="A13" s="31" t="s">
        <v>66</v>
      </c>
    </row>
    <row r="15" ht="12.75">
      <c r="A15" s="30" t="s">
        <v>43</v>
      </c>
    </row>
    <row r="16" ht="12.75">
      <c r="A16" s="31" t="s">
        <v>45</v>
      </c>
    </row>
    <row r="17" ht="12.75">
      <c r="A17" s="31" t="s">
        <v>46</v>
      </c>
    </row>
    <row r="18" ht="12.75">
      <c r="A18" s="29" t="s">
        <v>67</v>
      </c>
    </row>
    <row r="20" ht="12.75">
      <c r="A20" s="30" t="s">
        <v>68</v>
      </c>
    </row>
    <row r="21" ht="12.75">
      <c r="A21" s="29" t="s">
        <v>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9">
      <selection activeCell="D39" sqref="D39"/>
    </sheetView>
  </sheetViews>
  <sheetFormatPr defaultColWidth="9.140625" defaultRowHeight="12.75"/>
  <cols>
    <col min="1" max="1" width="35.00390625" style="2" bestFit="1" customWidth="1"/>
    <col min="2" max="2" width="7.57421875" style="2" customWidth="1"/>
    <col min="3" max="3" width="8.7109375" style="2" bestFit="1" customWidth="1"/>
    <col min="4" max="4" width="28.421875" style="2" customWidth="1"/>
    <col min="5" max="10" width="25.7109375" style="2" customWidth="1"/>
    <col min="11" max="16384" width="9.140625" style="2" customWidth="1"/>
  </cols>
  <sheetData>
    <row r="1" ht="15">
      <c r="D1" s="2" t="s">
        <v>65</v>
      </c>
    </row>
    <row r="3" ht="15.75" thickBot="1"/>
    <row r="4" spans="1:10" s="36" customFormat="1" ht="15">
      <c r="A4" s="41"/>
      <c r="B4" s="42"/>
      <c r="D4" s="43" t="s">
        <v>33</v>
      </c>
      <c r="E4" s="44">
        <v>123456</v>
      </c>
      <c r="F4" s="44">
        <v>345678</v>
      </c>
      <c r="G4" s="44">
        <v>123456</v>
      </c>
      <c r="H4" s="44">
        <v>123456</v>
      </c>
      <c r="I4" s="44" t="s">
        <v>32</v>
      </c>
      <c r="J4" s="44" t="s">
        <v>32</v>
      </c>
    </row>
    <row r="5" spans="1:10" s="36" customFormat="1" ht="30">
      <c r="A5" s="32" t="s">
        <v>0</v>
      </c>
      <c r="B5" s="33"/>
      <c r="C5" s="34" t="s">
        <v>24</v>
      </c>
      <c r="D5" s="34"/>
      <c r="E5" s="35">
        <v>698240</v>
      </c>
      <c r="F5" s="35">
        <v>698090</v>
      </c>
      <c r="G5" s="35">
        <v>698240</v>
      </c>
      <c r="H5" s="35">
        <v>698240</v>
      </c>
      <c r="I5" s="35" t="s">
        <v>30</v>
      </c>
      <c r="J5" s="35" t="s">
        <v>30</v>
      </c>
    </row>
    <row r="6" spans="1:10" s="40" customFormat="1" ht="15">
      <c r="A6" s="37"/>
      <c r="B6" s="38"/>
      <c r="C6" s="39"/>
      <c r="D6" s="39"/>
      <c r="E6" s="56" t="s">
        <v>49</v>
      </c>
      <c r="F6" s="57" t="s">
        <v>49</v>
      </c>
      <c r="G6" s="57" t="s">
        <v>31</v>
      </c>
      <c r="H6" s="57" t="s">
        <v>31</v>
      </c>
      <c r="I6" s="57" t="s">
        <v>31</v>
      </c>
      <c r="J6" s="57" t="s">
        <v>31</v>
      </c>
    </row>
    <row r="7" spans="1:10" ht="15.75" thickBot="1">
      <c r="A7" s="6"/>
      <c r="B7" s="7"/>
      <c r="C7" s="7"/>
      <c r="D7" s="7"/>
      <c r="E7" s="8"/>
      <c r="F7" s="8"/>
      <c r="G7" s="8" t="s">
        <v>50</v>
      </c>
      <c r="H7" s="8" t="s">
        <v>51</v>
      </c>
      <c r="I7" s="8" t="s">
        <v>48</v>
      </c>
      <c r="J7" s="8" t="s">
        <v>48</v>
      </c>
    </row>
    <row r="8" spans="1:10" s="50" customFormat="1" ht="12" customHeight="1">
      <c r="A8" s="45" t="s">
        <v>1</v>
      </c>
      <c r="B8" s="46"/>
      <c r="C8" s="47">
        <v>511000</v>
      </c>
      <c r="D8" s="48">
        <f>SUM(E8:J8)</f>
        <v>35000</v>
      </c>
      <c r="E8" s="49">
        <v>20000</v>
      </c>
      <c r="F8" s="49">
        <v>15000</v>
      </c>
      <c r="G8" s="49">
        <v>0</v>
      </c>
      <c r="H8" s="49">
        <v>0</v>
      </c>
      <c r="I8" s="49">
        <v>0</v>
      </c>
      <c r="J8" s="49">
        <v>0</v>
      </c>
    </row>
    <row r="9" spans="1:10" ht="12.75" customHeight="1">
      <c r="A9" s="9" t="s">
        <v>2</v>
      </c>
      <c r="B9" s="10"/>
      <c r="C9" s="4">
        <v>512000</v>
      </c>
      <c r="D9" s="23">
        <f aca="true" t="shared" si="0" ref="D9:D17">SUM(E9:J9)</f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s="50" customFormat="1" ht="12.75" customHeight="1">
      <c r="A10" s="45" t="s">
        <v>34</v>
      </c>
      <c r="B10" s="46"/>
      <c r="C10" s="47">
        <v>512250</v>
      </c>
      <c r="D10" s="48">
        <f t="shared" si="0"/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5">
      <c r="A11" s="9" t="s">
        <v>3</v>
      </c>
      <c r="B11" s="10"/>
      <c r="C11" s="4">
        <v>513000</v>
      </c>
      <c r="D11" s="23">
        <f t="shared" si="0"/>
        <v>25000</v>
      </c>
      <c r="E11" s="11">
        <v>25000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s="50" customFormat="1" ht="15">
      <c r="A12" s="45" t="s">
        <v>28</v>
      </c>
      <c r="B12" s="46"/>
      <c r="C12" s="47">
        <v>513200</v>
      </c>
      <c r="D12" s="48">
        <f t="shared" si="0"/>
        <v>25000</v>
      </c>
      <c r="E12" s="49">
        <v>25000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5">
      <c r="A13" s="9" t="s">
        <v>27</v>
      </c>
      <c r="B13" s="10"/>
      <c r="C13" s="4">
        <v>514000</v>
      </c>
      <c r="D13" s="23">
        <f t="shared" si="0"/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s="50" customFormat="1" ht="15">
      <c r="A14" s="45" t="s">
        <v>4</v>
      </c>
      <c r="B14" s="46"/>
      <c r="C14" s="47">
        <v>515000</v>
      </c>
      <c r="D14" s="48">
        <f t="shared" si="0"/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5">
      <c r="A15" s="9" t="s">
        <v>5</v>
      </c>
      <c r="B15" s="10"/>
      <c r="C15" s="4">
        <v>516000</v>
      </c>
      <c r="D15" s="23">
        <f t="shared" si="0"/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s="50" customFormat="1" ht="15.75" thickBot="1">
      <c r="A16" s="45" t="s">
        <v>6</v>
      </c>
      <c r="B16" s="46"/>
      <c r="C16" s="47">
        <v>517000</v>
      </c>
      <c r="D16" s="48">
        <f t="shared" si="0"/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5">
      <c r="A17" s="25" t="s">
        <v>7</v>
      </c>
      <c r="B17" s="26"/>
      <c r="C17" s="27"/>
      <c r="D17" s="24">
        <f t="shared" si="0"/>
        <v>85000</v>
      </c>
      <c r="E17" s="28">
        <f aca="true" t="shared" si="1" ref="E17:J17">SUM(E8:E16)</f>
        <v>70000</v>
      </c>
      <c r="F17" s="28">
        <f t="shared" si="1"/>
        <v>15000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</row>
    <row r="18" spans="1:10" ht="15">
      <c r="A18" s="9"/>
      <c r="B18" s="10"/>
      <c r="C18" s="4"/>
      <c r="D18" s="4"/>
      <c r="E18" s="11"/>
      <c r="F18" s="11"/>
      <c r="G18" s="11"/>
      <c r="H18" s="11"/>
      <c r="I18" s="11"/>
      <c r="J18" s="11"/>
    </row>
    <row r="19" spans="1:10" ht="15.75" thickBot="1">
      <c r="A19" s="9" t="s">
        <v>8</v>
      </c>
      <c r="B19" s="12">
        <v>28</v>
      </c>
      <c r="C19" s="4" t="s">
        <v>29</v>
      </c>
      <c r="D19" s="23">
        <f>SUM(E19:J19)</f>
        <v>16800</v>
      </c>
      <c r="E19" s="11">
        <f aca="true" t="shared" si="2" ref="E19:J19">(E17-E9-E13-E12)*$B$19%</f>
        <v>12600.000000000002</v>
      </c>
      <c r="F19" s="11">
        <f t="shared" si="2"/>
        <v>4200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</row>
    <row r="20" spans="1:10" ht="15">
      <c r="A20" s="25" t="s">
        <v>9</v>
      </c>
      <c r="B20" s="26"/>
      <c r="C20" s="27"/>
      <c r="D20" s="27"/>
      <c r="E20" s="28">
        <f aca="true" t="shared" si="3" ref="E20:J20">SUM(E17:E19)</f>
        <v>82600</v>
      </c>
      <c r="F20" s="28">
        <f t="shared" si="3"/>
        <v>19200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</row>
    <row r="21" spans="1:10" ht="15">
      <c r="A21" s="9"/>
      <c r="B21" s="10"/>
      <c r="C21" s="4"/>
      <c r="D21" s="4"/>
      <c r="E21" s="11"/>
      <c r="F21" s="11"/>
      <c r="G21" s="11"/>
      <c r="H21" s="11"/>
      <c r="I21" s="11"/>
      <c r="J21" s="11"/>
    </row>
    <row r="22" spans="1:10" s="50" customFormat="1" ht="12.75" customHeight="1">
      <c r="A22" s="45" t="s">
        <v>10</v>
      </c>
      <c r="B22" s="46"/>
      <c r="C22" s="47">
        <v>531000</v>
      </c>
      <c r="D22" s="48">
        <f>SUM(E22:J22)</f>
        <v>20000</v>
      </c>
      <c r="E22" s="49">
        <v>20000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2.75" customHeight="1">
      <c r="A23" s="9" t="s">
        <v>11</v>
      </c>
      <c r="B23" s="10"/>
      <c r="C23" s="4">
        <v>532000</v>
      </c>
      <c r="D23" s="23">
        <f aca="true" t="shared" si="4" ref="D23:D35">SUM(E23:J23)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50" customFormat="1" ht="15">
      <c r="A24" s="45" t="s">
        <v>12</v>
      </c>
      <c r="B24" s="46"/>
      <c r="C24" s="47">
        <v>533000</v>
      </c>
      <c r="D24" s="48">
        <f t="shared" si="4"/>
        <v>45000</v>
      </c>
      <c r="E24" s="49">
        <v>0</v>
      </c>
      <c r="F24" s="49">
        <v>0</v>
      </c>
      <c r="G24" s="49">
        <v>25000</v>
      </c>
      <c r="H24" s="49">
        <v>20000</v>
      </c>
      <c r="I24" s="49">
        <v>0</v>
      </c>
      <c r="J24" s="49">
        <v>0</v>
      </c>
    </row>
    <row r="25" spans="1:10" ht="15">
      <c r="A25" s="9" t="s">
        <v>26</v>
      </c>
      <c r="B25" s="10"/>
      <c r="C25" s="4">
        <v>533000</v>
      </c>
      <c r="D25" s="23">
        <f t="shared" si="4"/>
        <v>50000</v>
      </c>
      <c r="E25" s="11">
        <v>0</v>
      </c>
      <c r="F25" s="11">
        <v>0</v>
      </c>
      <c r="G25" s="11">
        <v>50000</v>
      </c>
      <c r="H25" s="11">
        <v>0</v>
      </c>
      <c r="I25" s="11">
        <v>0</v>
      </c>
      <c r="J25" s="11">
        <v>0</v>
      </c>
    </row>
    <row r="26" spans="1:10" s="50" customFormat="1" ht="12.75" customHeight="1">
      <c r="A26" s="45" t="s">
        <v>13</v>
      </c>
      <c r="B26" s="46"/>
      <c r="C26" s="47">
        <v>534000</v>
      </c>
      <c r="D26" s="48">
        <f t="shared" si="4"/>
        <v>3000</v>
      </c>
      <c r="E26" s="49">
        <v>1500</v>
      </c>
      <c r="F26" s="49">
        <v>1500</v>
      </c>
      <c r="G26" s="49">
        <v>0</v>
      </c>
      <c r="H26" s="49">
        <v>0</v>
      </c>
      <c r="I26" s="49">
        <v>0</v>
      </c>
      <c r="J26" s="49">
        <v>0</v>
      </c>
    </row>
    <row r="27" spans="1:10" ht="12.75" customHeight="1">
      <c r="A27" s="9" t="s">
        <v>18</v>
      </c>
      <c r="B27" s="10"/>
      <c r="C27" s="4">
        <v>535000</v>
      </c>
      <c r="D27" s="23">
        <f t="shared" si="4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s="50" customFormat="1" ht="12.75" customHeight="1">
      <c r="A28" s="45" t="s">
        <v>36</v>
      </c>
      <c r="B28" s="46"/>
      <c r="C28" s="47">
        <v>536000</v>
      </c>
      <c r="D28" s="48">
        <f t="shared" si="4"/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2.75" customHeight="1">
      <c r="A29" s="9" t="s">
        <v>20</v>
      </c>
      <c r="B29" s="10"/>
      <c r="C29" s="4">
        <v>537000</v>
      </c>
      <c r="D29" s="23">
        <f t="shared" si="4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s="50" customFormat="1" ht="12.75" customHeight="1">
      <c r="A30" s="45" t="s">
        <v>21</v>
      </c>
      <c r="B30" s="46"/>
      <c r="C30" s="47">
        <v>543000</v>
      </c>
      <c r="D30" s="48">
        <f t="shared" si="4"/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2.75" customHeight="1">
      <c r="A31" s="9" t="s">
        <v>17</v>
      </c>
      <c r="B31" s="10"/>
      <c r="C31" s="4">
        <v>555000</v>
      </c>
      <c r="D31" s="23">
        <f t="shared" si="4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s="50" customFormat="1" ht="12.75" customHeight="1">
      <c r="A32" s="45" t="s">
        <v>39</v>
      </c>
      <c r="B32" s="46"/>
      <c r="C32" s="47">
        <v>571200</v>
      </c>
      <c r="D32" s="48"/>
      <c r="E32" s="49"/>
      <c r="F32" s="49"/>
      <c r="G32" s="49"/>
      <c r="H32" s="49"/>
      <c r="I32" s="49"/>
      <c r="J32" s="49"/>
    </row>
    <row r="33" spans="1:10" ht="12.75" customHeight="1">
      <c r="A33" s="9" t="s">
        <v>19</v>
      </c>
      <c r="B33" s="10"/>
      <c r="C33" s="4">
        <v>572000</v>
      </c>
      <c r="D33" s="23">
        <f t="shared" si="4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s="50" customFormat="1" ht="12.75" customHeight="1">
      <c r="A34" s="45" t="s">
        <v>35</v>
      </c>
      <c r="B34" s="46"/>
      <c r="C34" s="47">
        <v>572200</v>
      </c>
      <c r="D34" s="48">
        <f t="shared" si="4"/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</row>
    <row r="35" spans="1:10" ht="13.5" customHeight="1" thickBot="1">
      <c r="A35" s="9" t="s">
        <v>14</v>
      </c>
      <c r="B35" s="10"/>
      <c r="C35" s="4" t="s">
        <v>16</v>
      </c>
      <c r="D35" s="23">
        <f t="shared" si="4"/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.75" thickBot="1">
      <c r="A36" s="25" t="s">
        <v>15</v>
      </c>
      <c r="B36" s="26"/>
      <c r="C36" s="27"/>
      <c r="D36" s="24">
        <f>SUM(E36:J36)</f>
        <v>118000</v>
      </c>
      <c r="E36" s="28">
        <f aca="true" t="shared" si="5" ref="E36:J36">SUM(E22:E35)</f>
        <v>21500</v>
      </c>
      <c r="F36" s="28">
        <f t="shared" si="5"/>
        <v>1500</v>
      </c>
      <c r="G36" s="28">
        <f t="shared" si="5"/>
        <v>75000</v>
      </c>
      <c r="H36" s="28">
        <f t="shared" si="5"/>
        <v>20000</v>
      </c>
      <c r="I36" s="28">
        <f t="shared" si="5"/>
        <v>0</v>
      </c>
      <c r="J36" s="28">
        <f t="shared" si="5"/>
        <v>0</v>
      </c>
    </row>
    <row r="37" spans="1:10" ht="15">
      <c r="A37" s="13" t="s">
        <v>22</v>
      </c>
      <c r="B37" s="14"/>
      <c r="C37" s="1"/>
      <c r="D37" s="23">
        <f>SUM(E37:J37)</f>
        <v>219800</v>
      </c>
      <c r="E37" s="15">
        <f aca="true" t="shared" si="6" ref="E37:J37">SUM(+E36+E20)</f>
        <v>104100</v>
      </c>
      <c r="F37" s="15">
        <f t="shared" si="6"/>
        <v>20700</v>
      </c>
      <c r="G37" s="15">
        <f t="shared" si="6"/>
        <v>75000</v>
      </c>
      <c r="H37" s="15">
        <f t="shared" si="6"/>
        <v>20000</v>
      </c>
      <c r="I37" s="15">
        <f t="shared" si="6"/>
        <v>0</v>
      </c>
      <c r="J37" s="15">
        <f t="shared" si="6"/>
        <v>0</v>
      </c>
    </row>
    <row r="38" spans="1:10" ht="15">
      <c r="A38" s="9" t="s">
        <v>25</v>
      </c>
      <c r="B38" s="12">
        <v>61</v>
      </c>
      <c r="C38" s="4">
        <v>538000</v>
      </c>
      <c r="D38" s="23">
        <f>SUM(E38:J38)</f>
        <v>103578</v>
      </c>
      <c r="E38" s="16">
        <f aca="true" t="shared" si="7" ref="E38:J38">(E37-E10-E28-E25-E34)*$B$38%</f>
        <v>63501</v>
      </c>
      <c r="F38" s="16">
        <f t="shared" si="7"/>
        <v>12627</v>
      </c>
      <c r="G38" s="16">
        <f t="shared" si="7"/>
        <v>15250</v>
      </c>
      <c r="H38" s="16">
        <f t="shared" si="7"/>
        <v>12200</v>
      </c>
      <c r="I38" s="16">
        <f t="shared" si="7"/>
        <v>0</v>
      </c>
      <c r="J38" s="16">
        <f t="shared" si="7"/>
        <v>0</v>
      </c>
    </row>
    <row r="39" spans="1:10" ht="15.75" thickBot="1">
      <c r="A39" s="17" t="s">
        <v>23</v>
      </c>
      <c r="B39" s="18"/>
      <c r="C39" s="18"/>
      <c r="D39" s="23">
        <f>SUM(E39:J39)</f>
        <v>323378</v>
      </c>
      <c r="E39" s="19">
        <f aca="true" t="shared" si="8" ref="E39:J39">SUM(E37:E38)</f>
        <v>167601</v>
      </c>
      <c r="F39" s="19">
        <f t="shared" si="8"/>
        <v>33327</v>
      </c>
      <c r="G39" s="19">
        <f t="shared" si="8"/>
        <v>90250</v>
      </c>
      <c r="H39" s="19">
        <f t="shared" si="8"/>
        <v>32200</v>
      </c>
      <c r="I39" s="19">
        <f t="shared" si="8"/>
        <v>0</v>
      </c>
      <c r="J39" s="19">
        <f t="shared" si="8"/>
        <v>0</v>
      </c>
    </row>
    <row r="40" spans="1:5" ht="21" customHeight="1">
      <c r="A40" s="20"/>
      <c r="B40" s="21"/>
      <c r="C40" s="21"/>
      <c r="D40" s="21"/>
      <c r="E40" s="2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5.00390625" style="2" bestFit="1" customWidth="1"/>
    <col min="2" max="2" width="7.57421875" style="2" customWidth="1"/>
    <col min="3" max="3" width="8.7109375" style="2" bestFit="1" customWidth="1"/>
    <col min="4" max="4" width="28.421875" style="2" customWidth="1"/>
    <col min="5" max="10" width="25.7109375" style="2" customWidth="1"/>
    <col min="11" max="16384" width="9.140625" style="2" customWidth="1"/>
  </cols>
  <sheetData>
    <row r="1" ht="15">
      <c r="D1" s="2" t="s">
        <v>55</v>
      </c>
    </row>
    <row r="3" ht="15.75" thickBot="1"/>
    <row r="4" spans="1:10" s="40" customFormat="1" ht="15">
      <c r="A4" s="52"/>
      <c r="B4" s="53"/>
      <c r="D4" s="54" t="s">
        <v>33</v>
      </c>
      <c r="E4" s="55">
        <v>123456</v>
      </c>
      <c r="F4" s="55" t="s">
        <v>32</v>
      </c>
      <c r="G4" s="55" t="s">
        <v>32</v>
      </c>
      <c r="H4" s="55" t="s">
        <v>32</v>
      </c>
      <c r="I4" s="55" t="s">
        <v>32</v>
      </c>
      <c r="J4" s="55" t="s">
        <v>32</v>
      </c>
    </row>
    <row r="5" spans="1:10" s="40" customFormat="1" ht="30">
      <c r="A5" s="37" t="s">
        <v>0</v>
      </c>
      <c r="B5" s="38"/>
      <c r="C5" s="39" t="s">
        <v>24</v>
      </c>
      <c r="D5" s="39"/>
      <c r="E5" s="56">
        <v>698060</v>
      </c>
      <c r="F5" s="56" t="s">
        <v>30</v>
      </c>
      <c r="G5" s="56" t="s">
        <v>30</v>
      </c>
      <c r="H5" s="56" t="s">
        <v>30</v>
      </c>
      <c r="I5" s="56" t="s">
        <v>30</v>
      </c>
      <c r="J5" s="56" t="s">
        <v>30</v>
      </c>
    </row>
    <row r="6" spans="1:10" ht="15">
      <c r="A6" s="3"/>
      <c r="B6" s="4"/>
      <c r="C6" s="5"/>
      <c r="D6" s="5"/>
      <c r="E6" s="35" t="s">
        <v>54</v>
      </c>
      <c r="F6" s="51" t="s">
        <v>31</v>
      </c>
      <c r="G6" s="51" t="s">
        <v>31</v>
      </c>
      <c r="H6" s="51" t="s">
        <v>31</v>
      </c>
      <c r="I6" s="51" t="s">
        <v>31</v>
      </c>
      <c r="J6" s="51" t="s">
        <v>31</v>
      </c>
    </row>
    <row r="7" spans="1:10" ht="15.75" thickBot="1">
      <c r="A7" s="6"/>
      <c r="B7" s="7"/>
      <c r="C7" s="7"/>
      <c r="D7" s="7"/>
      <c r="E7" s="8"/>
      <c r="F7" s="8" t="s">
        <v>48</v>
      </c>
      <c r="G7" s="8" t="s">
        <v>48</v>
      </c>
      <c r="H7" s="8" t="s">
        <v>48</v>
      </c>
      <c r="I7" s="8" t="s">
        <v>48</v>
      </c>
      <c r="J7" s="8" t="s">
        <v>48</v>
      </c>
    </row>
    <row r="8" spans="1:10" s="50" customFormat="1" ht="12" customHeight="1">
      <c r="A8" s="45" t="s">
        <v>1</v>
      </c>
      <c r="B8" s="46"/>
      <c r="C8" s="47">
        <v>511000</v>
      </c>
      <c r="D8" s="48">
        <f>SUM(E8:J8)</f>
        <v>45000</v>
      </c>
      <c r="E8" s="49">
        <v>45000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2.75" customHeight="1">
      <c r="A9" s="9" t="s">
        <v>2</v>
      </c>
      <c r="B9" s="10"/>
      <c r="C9" s="4">
        <v>512000</v>
      </c>
      <c r="D9" s="23">
        <f aca="true" t="shared" si="0" ref="D9:D17">SUM(E9:J9)</f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s="50" customFormat="1" ht="12.75" customHeight="1">
      <c r="A10" s="45" t="s">
        <v>34</v>
      </c>
      <c r="B10" s="46"/>
      <c r="C10" s="47">
        <v>512250</v>
      </c>
      <c r="D10" s="48">
        <f t="shared" si="0"/>
        <v>0</v>
      </c>
      <c r="E10" s="49"/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5">
      <c r="A11" s="9" t="s">
        <v>3</v>
      </c>
      <c r="B11" s="10"/>
      <c r="C11" s="4">
        <v>513000</v>
      </c>
      <c r="D11" s="23">
        <f t="shared" si="0"/>
        <v>20000</v>
      </c>
      <c r="E11" s="11">
        <v>20000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s="50" customFormat="1" ht="15">
      <c r="A12" s="45" t="s">
        <v>28</v>
      </c>
      <c r="B12" s="46"/>
      <c r="C12" s="47">
        <v>513200</v>
      </c>
      <c r="D12" s="48">
        <f t="shared" si="0"/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5">
      <c r="A13" s="9" t="s">
        <v>27</v>
      </c>
      <c r="B13" s="10"/>
      <c r="C13" s="4">
        <v>514000</v>
      </c>
      <c r="D13" s="23">
        <f t="shared" si="0"/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s="50" customFormat="1" ht="15">
      <c r="A14" s="45" t="s">
        <v>4</v>
      </c>
      <c r="B14" s="46"/>
      <c r="C14" s="47">
        <v>515000</v>
      </c>
      <c r="D14" s="48">
        <f t="shared" si="0"/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5">
      <c r="A15" s="9" t="s">
        <v>5</v>
      </c>
      <c r="B15" s="10"/>
      <c r="C15" s="4">
        <v>516000</v>
      </c>
      <c r="D15" s="23">
        <f t="shared" si="0"/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s="50" customFormat="1" ht="15.75" thickBot="1">
      <c r="A16" s="45" t="s">
        <v>6</v>
      </c>
      <c r="B16" s="46"/>
      <c r="C16" s="47">
        <v>517000</v>
      </c>
      <c r="D16" s="48">
        <f t="shared" si="0"/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5">
      <c r="A17" s="25" t="s">
        <v>7</v>
      </c>
      <c r="B17" s="26"/>
      <c r="C17" s="27"/>
      <c r="D17" s="24">
        <f t="shared" si="0"/>
        <v>65000</v>
      </c>
      <c r="E17" s="28">
        <f aca="true" t="shared" si="1" ref="E17:J17">SUM(E8:E16)</f>
        <v>65000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</row>
    <row r="18" spans="1:10" ht="15">
      <c r="A18" s="9"/>
      <c r="B18" s="10"/>
      <c r="C18" s="4"/>
      <c r="D18" s="4"/>
      <c r="E18" s="11"/>
      <c r="F18" s="11"/>
      <c r="G18" s="11"/>
      <c r="H18" s="11"/>
      <c r="I18" s="11"/>
      <c r="J18" s="11"/>
    </row>
    <row r="19" spans="1:10" ht="15.75" thickBot="1">
      <c r="A19" s="9" t="s">
        <v>8</v>
      </c>
      <c r="B19" s="12">
        <v>28</v>
      </c>
      <c r="C19" s="4" t="s">
        <v>29</v>
      </c>
      <c r="D19" s="23">
        <f>SUM(E19:J19)</f>
        <v>18200</v>
      </c>
      <c r="E19" s="11">
        <f aca="true" t="shared" si="2" ref="E19:J19">(E17-E9-E13-E12)*$B$19%</f>
        <v>18200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</row>
    <row r="20" spans="1:10" ht="15">
      <c r="A20" s="25" t="s">
        <v>9</v>
      </c>
      <c r="B20" s="26"/>
      <c r="C20" s="27"/>
      <c r="D20" s="27"/>
      <c r="E20" s="28">
        <f aca="true" t="shared" si="3" ref="E20:J20">SUM(E17:E19)</f>
        <v>83200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</row>
    <row r="21" spans="1:10" ht="15">
      <c r="A21" s="9"/>
      <c r="B21" s="10"/>
      <c r="C21" s="4"/>
      <c r="D21" s="4"/>
      <c r="E21" s="11"/>
      <c r="F21" s="11"/>
      <c r="G21" s="11"/>
      <c r="H21" s="11"/>
      <c r="I21" s="11"/>
      <c r="J21" s="11"/>
    </row>
    <row r="22" spans="1:10" s="50" customFormat="1" ht="12.75" customHeight="1">
      <c r="A22" s="45" t="s">
        <v>10</v>
      </c>
      <c r="B22" s="46"/>
      <c r="C22" s="47">
        <v>531000</v>
      </c>
      <c r="D22" s="48">
        <f>SUM(E22:J22)</f>
        <v>50000</v>
      </c>
      <c r="E22" s="49">
        <v>50000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2.75" customHeight="1">
      <c r="A23" s="9" t="s">
        <v>11</v>
      </c>
      <c r="B23" s="10"/>
      <c r="C23" s="4">
        <v>532000</v>
      </c>
      <c r="D23" s="23">
        <f aca="true" t="shared" si="4" ref="D23:D35">SUM(E23:J23)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50" customFormat="1" ht="15">
      <c r="A24" s="45" t="s">
        <v>12</v>
      </c>
      <c r="B24" s="46"/>
      <c r="C24" s="47">
        <v>533000</v>
      </c>
      <c r="D24" s="48">
        <f t="shared" si="4"/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</row>
    <row r="25" spans="1:10" ht="15">
      <c r="A25" s="9" t="s">
        <v>26</v>
      </c>
      <c r="B25" s="10"/>
      <c r="C25" s="4">
        <v>533000</v>
      </c>
      <c r="D25" s="23">
        <f t="shared" si="4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s="50" customFormat="1" ht="12.75" customHeight="1">
      <c r="A26" s="45" t="s">
        <v>13</v>
      </c>
      <c r="B26" s="46"/>
      <c r="C26" s="47">
        <v>534000</v>
      </c>
      <c r="D26" s="48">
        <f t="shared" si="4"/>
        <v>2000</v>
      </c>
      <c r="E26" s="49">
        <v>2000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2.75" customHeight="1">
      <c r="A27" s="9" t="s">
        <v>18</v>
      </c>
      <c r="B27" s="10"/>
      <c r="C27" s="4">
        <v>535000</v>
      </c>
      <c r="D27" s="23">
        <f t="shared" si="4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s="50" customFormat="1" ht="12.75" customHeight="1">
      <c r="A28" s="45" t="s">
        <v>36</v>
      </c>
      <c r="B28" s="46"/>
      <c r="C28" s="47">
        <v>536000</v>
      </c>
      <c r="D28" s="48">
        <f t="shared" si="4"/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2.75" customHeight="1">
      <c r="A29" s="9" t="s">
        <v>20</v>
      </c>
      <c r="B29" s="10"/>
      <c r="C29" s="4">
        <v>537000</v>
      </c>
      <c r="D29" s="23">
        <f t="shared" si="4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s="50" customFormat="1" ht="12.75" customHeight="1">
      <c r="A30" s="45" t="s">
        <v>21</v>
      </c>
      <c r="B30" s="46"/>
      <c r="C30" s="47">
        <v>543000</v>
      </c>
      <c r="D30" s="48">
        <f t="shared" si="4"/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2.75" customHeight="1">
      <c r="A31" s="9" t="s">
        <v>17</v>
      </c>
      <c r="B31" s="10"/>
      <c r="C31" s="4">
        <v>555000</v>
      </c>
      <c r="D31" s="23">
        <f t="shared" si="4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s="50" customFormat="1" ht="12.75" customHeight="1">
      <c r="A32" s="45" t="s">
        <v>39</v>
      </c>
      <c r="B32" s="46"/>
      <c r="C32" s="47">
        <v>571200</v>
      </c>
      <c r="D32" s="48"/>
      <c r="E32" s="49"/>
      <c r="F32" s="49"/>
      <c r="G32" s="49"/>
      <c r="H32" s="49"/>
      <c r="I32" s="49"/>
      <c r="J32" s="49"/>
    </row>
    <row r="33" spans="1:10" ht="12.75" customHeight="1">
      <c r="A33" s="9" t="s">
        <v>19</v>
      </c>
      <c r="B33" s="10"/>
      <c r="C33" s="4">
        <v>572000</v>
      </c>
      <c r="D33" s="23">
        <f t="shared" si="4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s="50" customFormat="1" ht="12.75" customHeight="1">
      <c r="A34" s="45" t="s">
        <v>35</v>
      </c>
      <c r="B34" s="46"/>
      <c r="C34" s="47">
        <v>572200</v>
      </c>
      <c r="D34" s="48">
        <f t="shared" si="4"/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</row>
    <row r="35" spans="1:10" ht="13.5" customHeight="1" thickBot="1">
      <c r="A35" s="9" t="s">
        <v>14</v>
      </c>
      <c r="B35" s="10"/>
      <c r="C35" s="4" t="s">
        <v>16</v>
      </c>
      <c r="D35" s="23">
        <f t="shared" si="4"/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.75" thickBot="1">
      <c r="A36" s="25" t="s">
        <v>15</v>
      </c>
      <c r="B36" s="26"/>
      <c r="C36" s="27"/>
      <c r="D36" s="24">
        <f>SUM(E36:J36)</f>
        <v>52000</v>
      </c>
      <c r="E36" s="28">
        <f aca="true" t="shared" si="5" ref="E36:J36">SUM(E22:E35)</f>
        <v>52000</v>
      </c>
      <c r="F36" s="28">
        <f t="shared" si="5"/>
        <v>0</v>
      </c>
      <c r="G36" s="28">
        <f t="shared" si="5"/>
        <v>0</v>
      </c>
      <c r="H36" s="28">
        <f t="shared" si="5"/>
        <v>0</v>
      </c>
      <c r="I36" s="28">
        <f t="shared" si="5"/>
        <v>0</v>
      </c>
      <c r="J36" s="28">
        <f t="shared" si="5"/>
        <v>0</v>
      </c>
    </row>
    <row r="37" spans="1:10" ht="15">
      <c r="A37" s="13" t="s">
        <v>22</v>
      </c>
      <c r="B37" s="14"/>
      <c r="C37" s="1"/>
      <c r="D37" s="23">
        <f>SUM(E37:J37)</f>
        <v>135200</v>
      </c>
      <c r="E37" s="15">
        <f aca="true" t="shared" si="6" ref="E37:J37">SUM(+E36+E20)</f>
        <v>135200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</row>
    <row r="38" spans="1:10" ht="15">
      <c r="A38" s="9" t="s">
        <v>25</v>
      </c>
      <c r="B38" s="12">
        <v>61</v>
      </c>
      <c r="C38" s="4">
        <v>538000</v>
      </c>
      <c r="D38" s="23">
        <f>SUM(E38:J38)</f>
        <v>82472</v>
      </c>
      <c r="E38" s="16">
        <f aca="true" t="shared" si="7" ref="E38:J38">(E37-E10-E28-E25-E34)*$B$38%</f>
        <v>82472</v>
      </c>
      <c r="F38" s="16">
        <f t="shared" si="7"/>
        <v>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</row>
    <row r="39" spans="1:10" ht="15.75" thickBot="1">
      <c r="A39" s="17" t="s">
        <v>23</v>
      </c>
      <c r="B39" s="18"/>
      <c r="C39" s="18"/>
      <c r="D39" s="23">
        <f>SUM(E39:J39)</f>
        <v>217672</v>
      </c>
      <c r="E39" s="19">
        <f aca="true" t="shared" si="8" ref="E39:J39">SUM(E37:E38)</f>
        <v>217672</v>
      </c>
      <c r="F39" s="19">
        <f t="shared" si="8"/>
        <v>0</v>
      </c>
      <c r="G39" s="19">
        <f t="shared" si="8"/>
        <v>0</v>
      </c>
      <c r="H39" s="19">
        <f t="shared" si="8"/>
        <v>0</v>
      </c>
      <c r="I39" s="19">
        <f t="shared" si="8"/>
        <v>0</v>
      </c>
      <c r="J39" s="19">
        <f t="shared" si="8"/>
        <v>0</v>
      </c>
    </row>
    <row r="40" spans="1:5" ht="21" customHeight="1">
      <c r="A40" s="20"/>
      <c r="B40" s="21"/>
      <c r="C40" s="21"/>
      <c r="D40" s="21"/>
      <c r="E40" s="2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5.00390625" style="2" bestFit="1" customWidth="1"/>
    <col min="2" max="2" width="7.57421875" style="2" customWidth="1"/>
    <col min="3" max="3" width="8.7109375" style="2" bestFit="1" customWidth="1"/>
    <col min="4" max="4" width="28.421875" style="2" customWidth="1"/>
    <col min="5" max="10" width="25.7109375" style="2" customWidth="1"/>
    <col min="11" max="16384" width="9.140625" style="2" customWidth="1"/>
  </cols>
  <sheetData>
    <row r="1" ht="15">
      <c r="D1" s="2" t="s">
        <v>56</v>
      </c>
    </row>
    <row r="3" ht="15.75" thickBot="1"/>
    <row r="4" spans="1:10" s="40" customFormat="1" ht="15">
      <c r="A4" s="52"/>
      <c r="B4" s="53"/>
      <c r="D4" s="54" t="s">
        <v>33</v>
      </c>
      <c r="E4" s="55" t="s">
        <v>57</v>
      </c>
      <c r="F4" s="55" t="s">
        <v>57</v>
      </c>
      <c r="G4" s="55" t="s">
        <v>32</v>
      </c>
      <c r="H4" s="55" t="s">
        <v>32</v>
      </c>
      <c r="I4" s="55" t="s">
        <v>32</v>
      </c>
      <c r="J4" s="55" t="s">
        <v>32</v>
      </c>
    </row>
    <row r="5" spans="1:10" s="40" customFormat="1" ht="30">
      <c r="A5" s="37" t="s">
        <v>0</v>
      </c>
      <c r="B5" s="38"/>
      <c r="C5" s="39" t="s">
        <v>24</v>
      </c>
      <c r="D5" s="39"/>
      <c r="E5" s="56" t="s">
        <v>58</v>
      </c>
      <c r="F5" s="56" t="s">
        <v>58</v>
      </c>
      <c r="G5" s="56" t="s">
        <v>30</v>
      </c>
      <c r="H5" s="56" t="s">
        <v>30</v>
      </c>
      <c r="I5" s="56" t="s">
        <v>30</v>
      </c>
      <c r="J5" s="56" t="s">
        <v>30</v>
      </c>
    </row>
    <row r="6" spans="1:10" ht="15">
      <c r="A6" s="3"/>
      <c r="B6" s="4"/>
      <c r="C6" s="5"/>
      <c r="D6" s="5"/>
      <c r="E6" s="35" t="s">
        <v>59</v>
      </c>
      <c r="F6" s="51" t="s">
        <v>60</v>
      </c>
      <c r="G6" s="51" t="s">
        <v>31</v>
      </c>
      <c r="H6" s="51" t="s">
        <v>31</v>
      </c>
      <c r="I6" s="51" t="s">
        <v>31</v>
      </c>
      <c r="J6" s="51" t="s">
        <v>31</v>
      </c>
    </row>
    <row r="7" spans="1:10" ht="15.75" thickBot="1">
      <c r="A7" s="6"/>
      <c r="B7" s="7"/>
      <c r="C7" s="7"/>
      <c r="D7" s="7"/>
      <c r="E7" s="8"/>
      <c r="F7" s="8" t="s">
        <v>61</v>
      </c>
      <c r="G7" s="8" t="s">
        <v>48</v>
      </c>
      <c r="H7" s="8" t="s">
        <v>48</v>
      </c>
      <c r="I7" s="8" t="s">
        <v>48</v>
      </c>
      <c r="J7" s="8" t="s">
        <v>48</v>
      </c>
    </row>
    <row r="8" spans="1:10" s="50" customFormat="1" ht="12" customHeight="1">
      <c r="A8" s="45" t="s">
        <v>1</v>
      </c>
      <c r="B8" s="46"/>
      <c r="C8" s="47">
        <v>511000</v>
      </c>
      <c r="D8" s="48">
        <f>SUM(E8:J8)</f>
        <v>-10000</v>
      </c>
      <c r="E8" s="49">
        <v>-10000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</row>
    <row r="9" spans="1:10" ht="12.75" customHeight="1">
      <c r="A9" s="9" t="s">
        <v>2</v>
      </c>
      <c r="B9" s="10"/>
      <c r="C9" s="4">
        <v>512000</v>
      </c>
      <c r="D9" s="23">
        <f aca="true" t="shared" si="0" ref="D9:D17">SUM(E9:J9)</f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s="50" customFormat="1" ht="12.75" customHeight="1">
      <c r="A10" s="45" t="s">
        <v>34</v>
      </c>
      <c r="B10" s="46"/>
      <c r="C10" s="47">
        <v>512250</v>
      </c>
      <c r="D10" s="48">
        <f t="shared" si="0"/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0" ht="15">
      <c r="A11" s="9" t="s">
        <v>3</v>
      </c>
      <c r="B11" s="10"/>
      <c r="C11" s="4">
        <v>513000</v>
      </c>
      <c r="D11" s="23">
        <f t="shared" si="0"/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s="50" customFormat="1" ht="15">
      <c r="A12" s="45" t="s">
        <v>28</v>
      </c>
      <c r="B12" s="46"/>
      <c r="C12" s="47">
        <v>513200</v>
      </c>
      <c r="D12" s="48">
        <f t="shared" si="0"/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</row>
    <row r="13" spans="1:10" ht="15">
      <c r="A13" s="9" t="s">
        <v>27</v>
      </c>
      <c r="B13" s="10"/>
      <c r="C13" s="4">
        <v>514000</v>
      </c>
      <c r="D13" s="23">
        <f t="shared" si="0"/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s="50" customFormat="1" ht="15">
      <c r="A14" s="45" t="s">
        <v>4</v>
      </c>
      <c r="B14" s="46"/>
      <c r="C14" s="47">
        <v>515000</v>
      </c>
      <c r="D14" s="48">
        <f t="shared" si="0"/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</row>
    <row r="15" spans="1:10" ht="15">
      <c r="A15" s="9" t="s">
        <v>5</v>
      </c>
      <c r="B15" s="10"/>
      <c r="C15" s="4">
        <v>516000</v>
      </c>
      <c r="D15" s="23">
        <f t="shared" si="0"/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s="50" customFormat="1" ht="15.75" thickBot="1">
      <c r="A16" s="45" t="s">
        <v>6</v>
      </c>
      <c r="B16" s="46"/>
      <c r="C16" s="47">
        <v>517000</v>
      </c>
      <c r="D16" s="48">
        <f t="shared" si="0"/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</row>
    <row r="17" spans="1:10" ht="15">
      <c r="A17" s="25" t="s">
        <v>7</v>
      </c>
      <c r="B17" s="26"/>
      <c r="C17" s="27"/>
      <c r="D17" s="24">
        <f t="shared" si="0"/>
        <v>-10000</v>
      </c>
      <c r="E17" s="28">
        <f aca="true" t="shared" si="1" ref="E17:J17">SUM(E8:E16)</f>
        <v>-10000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</row>
    <row r="18" spans="1:10" ht="15">
      <c r="A18" s="9"/>
      <c r="B18" s="10"/>
      <c r="C18" s="4"/>
      <c r="D18" s="4"/>
      <c r="E18" s="11"/>
      <c r="F18" s="11"/>
      <c r="G18" s="11"/>
      <c r="H18" s="11"/>
      <c r="I18" s="11"/>
      <c r="J18" s="11"/>
    </row>
    <row r="19" spans="1:10" ht="15.75" thickBot="1">
      <c r="A19" s="9" t="s">
        <v>8</v>
      </c>
      <c r="B19" s="12">
        <v>28</v>
      </c>
      <c r="C19" s="4" t="s">
        <v>29</v>
      </c>
      <c r="D19" s="23">
        <f>SUM(E19:J19)</f>
        <v>-2800.0000000000005</v>
      </c>
      <c r="E19" s="11">
        <f aca="true" t="shared" si="2" ref="E19:J19">(E17-E9-E13-E12)*$B$19%</f>
        <v>-2800.0000000000005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</row>
    <row r="20" spans="1:10" ht="15">
      <c r="A20" s="25" t="s">
        <v>9</v>
      </c>
      <c r="B20" s="26"/>
      <c r="C20" s="27"/>
      <c r="D20" s="27"/>
      <c r="E20" s="28">
        <f aca="true" t="shared" si="3" ref="E20:J20">SUM(E17:E19)</f>
        <v>-12800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0</v>
      </c>
    </row>
    <row r="21" spans="1:10" ht="15">
      <c r="A21" s="9"/>
      <c r="B21" s="10"/>
      <c r="C21" s="4"/>
      <c r="D21" s="4"/>
      <c r="E21" s="11"/>
      <c r="F21" s="11"/>
      <c r="G21" s="11"/>
      <c r="H21" s="11"/>
      <c r="I21" s="11"/>
      <c r="J21" s="11"/>
    </row>
    <row r="22" spans="1:10" s="50" customFormat="1" ht="12.75" customHeight="1">
      <c r="A22" s="45" t="s">
        <v>10</v>
      </c>
      <c r="B22" s="46"/>
      <c r="C22" s="47">
        <v>531000</v>
      </c>
      <c r="D22" s="48">
        <f>SUM(E22:J22)</f>
        <v>-20000</v>
      </c>
      <c r="E22" s="49">
        <v>-20000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</row>
    <row r="23" spans="1:10" ht="12.75" customHeight="1">
      <c r="A23" s="9" t="s">
        <v>11</v>
      </c>
      <c r="B23" s="10"/>
      <c r="C23" s="4">
        <v>532000</v>
      </c>
      <c r="D23" s="23">
        <f aca="true" t="shared" si="4" ref="D23:D35">SUM(E23:J23)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s="50" customFormat="1" ht="15">
      <c r="A24" s="45" t="s">
        <v>12</v>
      </c>
      <c r="B24" s="46"/>
      <c r="C24" s="47">
        <v>533000</v>
      </c>
      <c r="D24" s="48">
        <f t="shared" si="4"/>
        <v>25000</v>
      </c>
      <c r="E24" s="49">
        <v>0</v>
      </c>
      <c r="F24" s="49">
        <v>25000</v>
      </c>
      <c r="G24" s="49">
        <v>0</v>
      </c>
      <c r="H24" s="49">
        <v>0</v>
      </c>
      <c r="I24" s="49">
        <v>0</v>
      </c>
      <c r="J24" s="49">
        <v>0</v>
      </c>
    </row>
    <row r="25" spans="1:10" ht="15">
      <c r="A25" s="9" t="s">
        <v>26</v>
      </c>
      <c r="B25" s="10"/>
      <c r="C25" s="4">
        <v>533000</v>
      </c>
      <c r="D25" s="23">
        <f t="shared" si="4"/>
        <v>12557.999999999993</v>
      </c>
      <c r="E25" s="11">
        <v>0</v>
      </c>
      <c r="F25" s="11">
        <v>12557.999999999993</v>
      </c>
      <c r="G25" s="11">
        <v>0</v>
      </c>
      <c r="H25" s="11">
        <v>0</v>
      </c>
      <c r="I25" s="11">
        <v>0</v>
      </c>
      <c r="J25" s="11">
        <v>0</v>
      </c>
    </row>
    <row r="26" spans="1:10" s="50" customFormat="1" ht="12.75" customHeight="1">
      <c r="A26" s="45" t="s">
        <v>13</v>
      </c>
      <c r="B26" s="46"/>
      <c r="C26" s="47">
        <v>534000</v>
      </c>
      <c r="D26" s="48">
        <f t="shared" si="4"/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</row>
    <row r="27" spans="1:10" ht="12.75" customHeight="1">
      <c r="A27" s="9" t="s">
        <v>18</v>
      </c>
      <c r="B27" s="10"/>
      <c r="C27" s="4">
        <v>535000</v>
      </c>
      <c r="D27" s="23">
        <f t="shared" si="4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s="50" customFormat="1" ht="12.75" customHeight="1">
      <c r="A28" s="45" t="s">
        <v>36</v>
      </c>
      <c r="B28" s="46"/>
      <c r="C28" s="47">
        <v>536000</v>
      </c>
      <c r="D28" s="48">
        <f t="shared" si="4"/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</row>
    <row r="29" spans="1:10" ht="12.75" customHeight="1">
      <c r="A29" s="9" t="s">
        <v>20</v>
      </c>
      <c r="B29" s="10"/>
      <c r="C29" s="4">
        <v>537000</v>
      </c>
      <c r="D29" s="23">
        <f t="shared" si="4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s="50" customFormat="1" ht="12.75" customHeight="1">
      <c r="A30" s="45" t="s">
        <v>21</v>
      </c>
      <c r="B30" s="46"/>
      <c r="C30" s="47">
        <v>543000</v>
      </c>
      <c r="D30" s="48">
        <f t="shared" si="4"/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</row>
    <row r="31" spans="1:10" ht="12.75" customHeight="1">
      <c r="A31" s="9" t="s">
        <v>17</v>
      </c>
      <c r="B31" s="10"/>
      <c r="C31" s="4">
        <v>555000</v>
      </c>
      <c r="D31" s="23">
        <f t="shared" si="4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s="50" customFormat="1" ht="12.75" customHeight="1">
      <c r="A32" s="45" t="s">
        <v>39</v>
      </c>
      <c r="B32" s="46"/>
      <c r="C32" s="47">
        <v>571200</v>
      </c>
      <c r="D32" s="48"/>
      <c r="E32" s="49"/>
      <c r="F32" s="49"/>
      <c r="G32" s="49"/>
      <c r="H32" s="49"/>
      <c r="I32" s="49"/>
      <c r="J32" s="49"/>
    </row>
    <row r="33" spans="1:10" ht="12.75" customHeight="1">
      <c r="A33" s="9" t="s">
        <v>19</v>
      </c>
      <c r="B33" s="10"/>
      <c r="C33" s="4">
        <v>572000</v>
      </c>
      <c r="D33" s="23">
        <f t="shared" si="4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s="50" customFormat="1" ht="12.75" customHeight="1">
      <c r="A34" s="45" t="s">
        <v>35</v>
      </c>
      <c r="B34" s="46"/>
      <c r="C34" s="47">
        <v>572200</v>
      </c>
      <c r="D34" s="48">
        <f t="shared" si="4"/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</row>
    <row r="35" spans="1:10" ht="13.5" customHeight="1" thickBot="1">
      <c r="A35" s="9" t="s">
        <v>14</v>
      </c>
      <c r="B35" s="10"/>
      <c r="C35" s="4" t="s">
        <v>16</v>
      </c>
      <c r="D35" s="23">
        <f t="shared" si="4"/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.75" thickBot="1">
      <c r="A36" s="25" t="s">
        <v>15</v>
      </c>
      <c r="B36" s="26"/>
      <c r="C36" s="27"/>
      <c r="D36" s="24">
        <f>SUM(E36:J36)</f>
        <v>17557.999999999993</v>
      </c>
      <c r="E36" s="28">
        <f aca="true" t="shared" si="5" ref="E36:J36">SUM(E22:E35)</f>
        <v>-20000</v>
      </c>
      <c r="F36" s="28">
        <f t="shared" si="5"/>
        <v>37557.99999999999</v>
      </c>
      <c r="G36" s="28">
        <f t="shared" si="5"/>
        <v>0</v>
      </c>
      <c r="H36" s="28">
        <f t="shared" si="5"/>
        <v>0</v>
      </c>
      <c r="I36" s="28">
        <f t="shared" si="5"/>
        <v>0</v>
      </c>
      <c r="J36" s="28">
        <f t="shared" si="5"/>
        <v>0</v>
      </c>
    </row>
    <row r="37" spans="1:10" ht="15">
      <c r="A37" s="13" t="s">
        <v>22</v>
      </c>
      <c r="B37" s="14"/>
      <c r="C37" s="1"/>
      <c r="D37" s="23">
        <f>SUM(E37:J37)</f>
        <v>4757.999999999993</v>
      </c>
      <c r="E37" s="15">
        <f aca="true" t="shared" si="6" ref="E37:J37">SUM(+E36+E20)</f>
        <v>-32800</v>
      </c>
      <c r="F37" s="15">
        <f t="shared" si="6"/>
        <v>37557.99999999999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</row>
    <row r="38" spans="1:10" ht="15">
      <c r="A38" s="9" t="s">
        <v>25</v>
      </c>
      <c r="B38" s="12">
        <v>61</v>
      </c>
      <c r="C38" s="4">
        <v>538000</v>
      </c>
      <c r="D38" s="23">
        <f>SUM(E38:J38)</f>
        <v>-4758</v>
      </c>
      <c r="E38" s="16">
        <f aca="true" t="shared" si="7" ref="E38:J38">(E37-E10-E28-E25-E34)*$B$38%</f>
        <v>-20008</v>
      </c>
      <c r="F38" s="16">
        <f t="shared" si="7"/>
        <v>15250</v>
      </c>
      <c r="G38" s="16">
        <f t="shared" si="7"/>
        <v>0</v>
      </c>
      <c r="H38" s="16">
        <f t="shared" si="7"/>
        <v>0</v>
      </c>
      <c r="I38" s="16">
        <f t="shared" si="7"/>
        <v>0</v>
      </c>
      <c r="J38" s="16">
        <f t="shared" si="7"/>
        <v>0</v>
      </c>
    </row>
    <row r="39" spans="1:10" ht="15.75" thickBot="1">
      <c r="A39" s="17" t="s">
        <v>23</v>
      </c>
      <c r="B39" s="18"/>
      <c r="C39" s="18"/>
      <c r="D39" s="23">
        <f>SUM(E39:J39)</f>
        <v>-7.275957614183426E-12</v>
      </c>
      <c r="E39" s="19">
        <f aca="true" t="shared" si="8" ref="E39:J39">SUM(E37:E38)</f>
        <v>-52808</v>
      </c>
      <c r="F39" s="19">
        <f t="shared" si="8"/>
        <v>52807.99999999999</v>
      </c>
      <c r="G39" s="19">
        <f t="shared" si="8"/>
        <v>0</v>
      </c>
      <c r="H39" s="19">
        <f t="shared" si="8"/>
        <v>0</v>
      </c>
      <c r="I39" s="19">
        <f t="shared" si="8"/>
        <v>0</v>
      </c>
      <c r="J39" s="19">
        <f t="shared" si="8"/>
        <v>0</v>
      </c>
    </row>
    <row r="40" spans="1:5" ht="21" customHeight="1">
      <c r="A40" s="20"/>
      <c r="B40" s="21"/>
      <c r="C40" s="21"/>
      <c r="D40" s="21"/>
      <c r="E40" s="2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Dugard</dc:creator>
  <cp:keywords/>
  <dc:description/>
  <cp:lastModifiedBy>Joan Schenkel</cp:lastModifiedBy>
  <cp:lastPrinted>2024-03-18T16:25:28Z</cp:lastPrinted>
  <dcterms:created xsi:type="dcterms:W3CDTF">1998-11-06T19:56:44Z</dcterms:created>
  <dcterms:modified xsi:type="dcterms:W3CDTF">2024-04-16T14:08:25Z</dcterms:modified>
  <cp:category/>
  <cp:version/>
  <cp:contentType/>
  <cp:contentStatus/>
</cp:coreProperties>
</file>